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3" i="1" l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EC203" i="1" l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<sst xmlns="http://schemas.openxmlformats.org/spreadsheetml/2006/main" count="355" uniqueCount="230">
  <si>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</si>
  <si>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</si>
  <si>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</si>
  <si>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</si>
  <si>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</si>
  <si>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</si>
  <si>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</si>
  <si>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</si>
  <si>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</si>
  <si>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</si>
  <si>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</si>
  <si>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</si>
  <si>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</si>
  <si>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</si>
  <si>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</si>
  <si>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</si>
  <si>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</si>
  <si>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</si>
  <si>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</si>
  <si>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</si>
  <si>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</si>
  <si>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</si>
  <si>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</si>
  <si>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</si>
  <si>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</si>
  <si>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</si>
  <si>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</si>
  <si>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</si>
  <si>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</si>
  <si>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</si>
  <si>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</si>
  <si>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</si>
  <si>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</si>
  <si>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</si>
  <si>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</si>
  <si>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</si>
  <si>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</si>
  <si>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</si>
  <si>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</si>
  <si>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</si>
  <si>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</si>
  <si>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</si>
  <si>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</si>
  <si>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</si>
  <si>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</si>
  <si>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</si>
  <si>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</si>
  <si>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</si>
  <si>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</si>
  <si>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</si>
  <si>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</si>
  <si>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</si>
  <si>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</si>
  <si>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</si>
  <si>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</si>
  <si>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</si>
  <si>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</si>
  <si>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</si>
  <si>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</si>
  <si>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</si>
  <si>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</si>
  <si>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</si>
  <si>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</si>
  <si>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</si>
  <si>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</si>
  <si>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</si>
  <si>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</si>
  <si>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</si>
  <si>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</si>
  <si>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</si>
  <si>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</si>
  <si>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</si>
  <si>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</si>
  <si>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</si>
  <si>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</si>
  <si>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</si>
  <si>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</si>
  <si>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</si>
  <si>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</si>
  <si>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</si>
  <si>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</si>
  <si>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</si>
  <si>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</si>
  <si>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</si>
  <si>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</si>
  <si>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</si>
  <si>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</si>
  <si>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</si>
  <si>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</si>
  <si>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</si>
  <si>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</si>
  <si>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</si>
  <si>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</si>
  <si>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</si>
  <si>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</si>
  <si>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</si>
  <si>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</si>
  <si>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</si>
  <si>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</si>
  <si>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</si>
  <si>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</si>
  <si>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</si>
  <si>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</si>
  <si>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</si>
  <si>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</si>
  <si>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</si>
  <si>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</si>
  <si>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</si>
  <si>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</si>
  <si>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</si>
  <si>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</si>
  <si>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</si>
  <si>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</si>
  <si>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</si>
  <si>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</si>
  <si>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</si>
  <si>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</si>
  <si>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</si>
  <si>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</si>
  <si>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</si>
  <si>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</si>
  <si>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</si>
  <si>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</si>
  <si>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</si>
  <si>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</si>
  <si>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</si>
  <si>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</si>
  <si>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</si>
  <si>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</si>
  <si>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</si>
  <si>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</si>
  <si>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</si>
  <si>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</si>
  <si>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</si>
  <si>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</si>
  <si>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</si>
  <si>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</si>
  <si>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</si>
  <si>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</si>
  <si>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</si>
  <si>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</si>
  <si>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</si>
  <si>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</si>
  <si>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</si>
  <si>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</si>
  <si>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</si>
  <si>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</si>
  <si>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</si>
  <si>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</si>
  <si>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</si>
  <si>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</si>
  <si>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</si>
  <si>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</si>
  <si>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</si>
  <si>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</si>
  <si>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</si>
  <si>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</si>
  <si>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</si>
  <si>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</si>
  <si>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</si>
  <si>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</si>
  <si>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</si>
  <si>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</si>
  <si>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</si>
  <si>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</si>
  <si>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</si>
  <si>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</si>
  <si>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</si>
  <si>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</si>
  <si>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</si>
  <si>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</si>
  <si>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</si>
  <si>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</si>
  <si>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</si>
  <si>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</si>
  <si>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</si>
  <si>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</si>
  <si>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</si>
  <si>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</si>
  <si>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</si>
  <si>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</si>
  <si>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</si>
  <si>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</si>
  <si>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</si>
  <si>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</si>
  <si>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</si>
  <si>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</si>
  <si>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</si>
  <si>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</si>
  <si>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</si>
  <si>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</si>
  <si>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</si>
  <si>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</si>
  <si>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</si>
  <si>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</si>
  <si>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</si>
  <si>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</si>
  <si>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</si>
  <si>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</si>
  <si>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</si>
  <si>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</si>
  <si>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</si>
  <si>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</si>
  <si>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</si>
  <si>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</si>
  <si>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Chunamon</t>
  </si>
  <si>
    <t>94C038</t>
  </si>
  <si>
    <t>2018-65</t>
  </si>
  <si>
    <t>11-19-19</t>
  </si>
  <si>
    <t>56°34'01.1"</t>
  </si>
  <si>
    <t>124°49'20.1"</t>
  </si>
  <si>
    <t>NE, TJ</t>
  </si>
  <si>
    <t>39.5km Chunamon FSR</t>
  </si>
  <si>
    <t>Flat</t>
  </si>
  <si>
    <t xml:space="preserve">Nov. 2018 </t>
  </si>
  <si>
    <t>S; S(Ep)</t>
  </si>
  <si>
    <t>No</t>
  </si>
  <si>
    <t>All</t>
  </si>
  <si>
    <t>Ungulate, Lynx, Fox</t>
  </si>
  <si>
    <t>4WD - Snowmobile - 400m Walk-in</t>
  </si>
  <si>
    <t>4WD</t>
  </si>
  <si>
    <t>Existing road systems</t>
  </si>
  <si>
    <t>Endemic</t>
  </si>
  <si>
    <t>Minor 2020/21</t>
  </si>
  <si>
    <t>Ground survey 2020</t>
  </si>
  <si>
    <t>Ground survey 2021</t>
  </si>
  <si>
    <t>Although poly 65 has susceptible timber throughout along with scattered code 5, very little evidence of current IBS was noted. Only one infested fresh blowdown was observed (many 4th instar). S/L2 was extended beyond the poly boundary towards the road due to the presence of woodpecker activity and susceptible timber. Therefore, 3.3 ha was added to the poly.</t>
  </si>
  <si>
    <t>700m</t>
  </si>
  <si>
    <t>Flat-10%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</si>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</sst>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rgb="FF00B0F0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14" fontId="4" fillId="7" borderId="0" xfId="0" applyNumberFormat="1" applyFont="1" applyFill="1" applyAlignment="1">
      <alignment horizontal="center"/>
    </xf>
    <xf numFmtId="17" fontId="20" fillId="0" borderId="0" xfId="0" applyNumberFormat="1" applyFont="1" applyBorder="1"/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workbookViewId="0">
      <selection activeCell="A4" sqref="A4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9.28515625" style="6" customWidth="1"/>
    <col min="8" max="8" width="12.1406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88" t="s">
        <v>205</v>
      </c>
      <c r="B3" s="188" t="s">
        <v>206</v>
      </c>
      <c r="C3" s="189" t="s">
        <v>207</v>
      </c>
      <c r="D3" s="179">
        <v>21.3</v>
      </c>
      <c r="E3" s="179">
        <v>2130</v>
      </c>
      <c r="F3" s="190" t="s">
        <v>208</v>
      </c>
      <c r="G3" s="189" t="s">
        <v>209</v>
      </c>
      <c r="H3" s="189" t="s">
        <v>210</v>
      </c>
      <c r="I3" s="6" t="s">
        <v>198</v>
      </c>
      <c r="J3" s="6" t="s">
        <v>229</v>
      </c>
      <c r="K3" s="6" t="s">
        <v>199</v>
      </c>
      <c r="L3" s="189" t="s">
        <v>211</v>
      </c>
      <c r="M3" s="6" t="s">
        <v>200</v>
      </c>
      <c r="N3" s="6">
        <v>1</v>
      </c>
      <c r="O3" s="179">
        <v>0</v>
      </c>
      <c r="P3" s="180">
        <v>1</v>
      </c>
      <c r="Q3" s="181">
        <v>300</v>
      </c>
      <c r="R3" s="181">
        <v>400</v>
      </c>
      <c r="S3" s="184">
        <v>13</v>
      </c>
      <c r="T3" s="183"/>
      <c r="U3" s="183"/>
      <c r="V3" s="183"/>
      <c r="W3" s="183"/>
      <c r="X3" s="183"/>
      <c r="Y3" s="183"/>
      <c r="Z3" s="183"/>
      <c r="AA3" s="183"/>
      <c r="AB3" s="183"/>
      <c r="AC3" s="186">
        <v>11</v>
      </c>
      <c r="AD3" s="183"/>
      <c r="AE3" s="183"/>
      <c r="AF3" s="183"/>
      <c r="AG3" s="183"/>
      <c r="AH3" s="183"/>
      <c r="AI3" s="183"/>
      <c r="AJ3" s="183"/>
      <c r="AK3" s="183"/>
      <c r="AL3" s="183"/>
      <c r="AM3" s="186">
        <v>10</v>
      </c>
      <c r="AN3" s="183"/>
      <c r="AO3" s="183"/>
      <c r="AP3" s="183"/>
      <c r="AQ3" s="183"/>
      <c r="AR3" s="183"/>
      <c r="AS3" s="183"/>
      <c r="AT3" s="183"/>
      <c r="AU3" s="183"/>
      <c r="AV3" s="183"/>
      <c r="AW3" s="186">
        <v>2</v>
      </c>
      <c r="AX3" s="183"/>
      <c r="AY3" s="183"/>
      <c r="AZ3" s="183"/>
      <c r="BA3" s="183"/>
      <c r="BB3" s="183"/>
      <c r="BC3" s="183"/>
      <c r="BD3" s="183"/>
      <c r="BE3" s="183"/>
      <c r="BF3" s="183"/>
      <c r="BG3" s="186">
        <v>3</v>
      </c>
      <c r="BH3" s="183"/>
      <c r="BI3" s="183"/>
      <c r="BJ3" s="183"/>
      <c r="BK3" s="183"/>
      <c r="BL3" s="183"/>
      <c r="BM3" s="183"/>
      <c r="BN3" s="183"/>
      <c r="BO3" s="183"/>
      <c r="BP3" s="183"/>
      <c r="BQ3" s="186">
        <v>5</v>
      </c>
      <c r="BR3" s="183"/>
      <c r="BS3" s="183"/>
      <c r="BT3" s="183"/>
      <c r="BU3" s="183"/>
      <c r="BV3" s="183"/>
      <c r="BW3" s="183"/>
      <c r="BX3" s="183"/>
      <c r="BY3" s="183"/>
      <c r="BZ3" s="183"/>
      <c r="CA3" s="186"/>
      <c r="CB3" s="183"/>
      <c r="CC3" s="183"/>
      <c r="CD3" s="183"/>
      <c r="CE3" s="183"/>
      <c r="CF3" s="183"/>
      <c r="CG3" s="183"/>
      <c r="CH3" s="183"/>
      <c r="CI3" s="183"/>
      <c r="CJ3" s="183"/>
      <c r="CK3" s="186"/>
      <c r="CL3" s="183"/>
      <c r="CM3" s="183"/>
      <c r="CN3" s="183"/>
      <c r="CO3" s="183"/>
      <c r="CP3" s="183"/>
      <c r="CQ3" s="183"/>
      <c r="CR3" s="183"/>
      <c r="CS3" s="183"/>
      <c r="CT3" s="183"/>
      <c r="CU3" s="186"/>
      <c r="CV3" s="183"/>
      <c r="CW3" s="183"/>
      <c r="CX3" s="183"/>
      <c r="CY3" s="183"/>
      <c r="CZ3" s="183"/>
      <c r="DA3" s="183"/>
      <c r="DB3" s="183"/>
      <c r="DC3" s="183"/>
      <c r="DD3" s="183"/>
      <c r="DE3" s="187"/>
      <c r="DF3" s="183"/>
      <c r="DG3" s="183"/>
      <c r="DH3" s="183"/>
      <c r="DI3" s="183"/>
      <c r="DJ3" s="183"/>
      <c r="DK3" s="183"/>
      <c r="DL3" s="183"/>
      <c r="DM3" s="183"/>
      <c r="DN3" s="183"/>
      <c r="DO3" s="183"/>
      <c r="DP3" s="16"/>
      <c r="DQ3" s="6">
        <f>IF(R3&gt;=1,1,0)</f>
        <v>1</v>
      </c>
      <c r="DR3" s="6">
        <f t="shared" ref="DR3:EA3" si="0">S3+AC3+AM3+AW3+BG3+BQ3+CA3+CK3+CU3</f>
        <v>44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0</v>
      </c>
      <c r="EB3" s="6">
        <f>DR3+DS3+DT3+DU3+DV3+DW3+DX3</f>
        <v>44</v>
      </c>
      <c r="EC3" s="6">
        <f>DY3+DZ3+EA3+EB3</f>
        <v>44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440</v>
      </c>
      <c r="D8" s="6">
        <f>A8*D3</f>
        <v>9372</v>
      </c>
      <c r="I8" s="96" t="s">
        <v>52</v>
      </c>
      <c r="J8" s="6">
        <f>TOTALS!D20*D3</f>
        <v>9372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3" t="s">
        <v>61</v>
      </c>
      <c r="L16" s="182">
        <v>0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2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2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2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2">
        <f>TOTALS!G44</f>
        <v>100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13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11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2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3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5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44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0</v>
      </c>
      <c r="EB203" s="29">
        <f t="shared" si="106"/>
        <v>44</v>
      </c>
      <c r="EC203" s="29">
        <f t="shared" si="106"/>
        <v>44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5" t="str">
        <f>ENTRY!A3</f>
        <v>Chunamon</v>
      </c>
      <c r="F6" s="45"/>
      <c r="H6" s="46" t="s">
        <v>73</v>
      </c>
      <c r="I6" s="45"/>
      <c r="J6" s="135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5" t="str">
        <f>ENTRY!B3</f>
        <v>94C038</v>
      </c>
      <c r="F7" s="45"/>
      <c r="H7" s="46" t="s">
        <v>75</v>
      </c>
      <c r="I7" s="45"/>
      <c r="J7" s="135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5" t="str">
        <f>ENTRY!C3</f>
        <v>2018-65</v>
      </c>
      <c r="F8" s="45"/>
      <c r="H8" s="46" t="s">
        <v>77</v>
      </c>
      <c r="I8" s="45"/>
      <c r="J8" s="135" t="str">
        <f>ENTRY!L3</f>
        <v>NE,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5" t="str">
        <f>ENTRY!K3</f>
        <v>Hybrid</v>
      </c>
      <c r="F9" s="45"/>
      <c r="H9" s="46" t="s">
        <v>79</v>
      </c>
      <c r="I9" s="45"/>
      <c r="J9" s="135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8" t="str">
        <f>ENTRY!F3</f>
        <v>11-19-19</v>
      </c>
      <c r="F10" s="45"/>
      <c r="H10" s="46" t="s">
        <v>81</v>
      </c>
      <c r="I10" s="46" t="s">
        <v>82</v>
      </c>
      <c r="J10" s="135" t="str">
        <f>ENTRY!G3</f>
        <v>56°34'01.1"</v>
      </c>
      <c r="K10" s="46" t="s">
        <v>83</v>
      </c>
      <c r="L10" s="135" t="str">
        <f>ENTRY!H3</f>
        <v>124°49'20.1"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5">
        <f>ENTRY!D3</f>
        <v>21.3</v>
      </c>
      <c r="F11" s="45"/>
      <c r="H11" s="46" t="s">
        <v>85</v>
      </c>
      <c r="I11" s="45"/>
      <c r="J11" s="45"/>
      <c r="K11" s="135">
        <f>ENTRY!E3</f>
        <v>2130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49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44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440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100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2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0" t="s">
        <v>96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39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39" t="s">
        <v>196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1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44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100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0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13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11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10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2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3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5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5">
        <f>SUM(ENTRY!CU3:'ENTRY'!CU202)</f>
        <v>0</v>
      </c>
      <c r="F59" s="145">
        <f>SUM(ENTRY!CV3:'ENTRY'!CV202)</f>
        <v>0</v>
      </c>
      <c r="G59" s="145">
        <f>SUM(ENTRY!CW3:'ENTRY'!CW202)</f>
        <v>0</v>
      </c>
      <c r="H59" s="145">
        <f>SUM(ENTRY!CX3:'ENTRY'!CX202)</f>
        <v>0</v>
      </c>
      <c r="I59" s="145">
        <f>SUM(ENTRY!CY3:'ENTRY'!CY202)</f>
        <v>0</v>
      </c>
      <c r="J59" s="145">
        <f>SUM(ENTRY!CZ3:'ENTRY'!CZ202)</f>
        <v>0</v>
      </c>
      <c r="K59" s="145">
        <f>SUM(ENTRY!DA3:'ENTRY'!DA202)</f>
        <v>0</v>
      </c>
      <c r="L59" s="146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3">
        <f t="shared" ref="E60:L60" si="0">SUM(E51:E59)</f>
        <v>44</v>
      </c>
      <c r="F60" s="143">
        <f t="shared" si="0"/>
        <v>0</v>
      </c>
      <c r="G60" s="143">
        <f t="shared" si="0"/>
        <v>0</v>
      </c>
      <c r="H60" s="143">
        <f t="shared" si="0"/>
        <v>0</v>
      </c>
      <c r="I60" s="143">
        <f t="shared" si="0"/>
        <v>0</v>
      </c>
      <c r="J60" s="143">
        <f t="shared" si="0"/>
        <v>0</v>
      </c>
      <c r="K60" s="143">
        <f t="shared" si="0"/>
        <v>0</v>
      </c>
      <c r="L60" s="144">
        <f t="shared" si="0"/>
        <v>0</v>
      </c>
      <c r="N60" s="49"/>
    </row>
    <row r="61" spans="1:14" x14ac:dyDescent="0.2">
      <c r="A61" s="48"/>
      <c r="N61" s="49"/>
    </row>
    <row r="62" spans="1:14" x14ac:dyDescent="0.2">
      <c r="A62" s="48"/>
      <c r="H62" s="142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49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7"/>
      <c r="C7" s="165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8"/>
      <c r="C8" s="166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69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0">
        <f>ENTRY!DE3</f>
        <v>0</v>
      </c>
      <c r="C10" s="171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2">
        <f>ENTRY!DE4</f>
        <v>0</v>
      </c>
      <c r="C11" s="173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2">
        <f>ENTRY!DE5</f>
        <v>0</v>
      </c>
      <c r="C12" s="173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2">
        <f>ENTRY!DE6</f>
        <v>0</v>
      </c>
      <c r="C13" s="173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2">
        <f>ENTRY!DE7</f>
        <v>0</v>
      </c>
      <c r="C14" s="173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2">
        <f>ENTRY!DE8</f>
        <v>0</v>
      </c>
      <c r="C15" s="173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2">
        <f>ENTRY!DE9</f>
        <v>0</v>
      </c>
      <c r="C16" s="173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2">
        <f>ENTRY!DE10</f>
        <v>0</v>
      </c>
      <c r="C17" s="173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2">
        <f>ENTRY!DE11</f>
        <v>0</v>
      </c>
      <c r="C18" s="173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2">
        <f>ENTRY!DE12</f>
        <v>0</v>
      </c>
      <c r="C19" s="173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2">
        <f>ENTRY!DE13</f>
        <v>0</v>
      </c>
      <c r="C20" s="173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2">
        <f>ENTRY!DE14</f>
        <v>0</v>
      </c>
      <c r="C21" s="173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2">
        <f>ENTRY!DE15</f>
        <v>0</v>
      </c>
      <c r="C22" s="173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2">
        <f>ENTRY!DE16</f>
        <v>0</v>
      </c>
      <c r="C23" s="173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2">
        <f>ENTRY!DE17</f>
        <v>0</v>
      </c>
      <c r="C24" s="173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2">
        <f>ENTRY!DE18</f>
        <v>0</v>
      </c>
      <c r="C25" s="173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2">
        <f>ENTRY!DE19</f>
        <v>0</v>
      </c>
      <c r="C26" s="173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2">
        <f>ENTRY!DE20</f>
        <v>0</v>
      </c>
      <c r="C27" s="173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2">
        <f>ENTRY!DE21</f>
        <v>0</v>
      </c>
      <c r="C28" s="173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2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8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7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6" t="s">
        <v>151</v>
      </c>
      <c r="C46" s="125"/>
      <c r="D46" s="147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4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7" t="s">
        <v>157</v>
      </c>
      <c r="C51" s="158"/>
      <c r="F51" s="159" t="s">
        <v>158</v>
      </c>
      <c r="G51" s="159"/>
      <c r="I51" s="159" t="s">
        <v>159</v>
      </c>
      <c r="J51" s="159"/>
      <c r="K51" s="159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3" t="s">
        <v>165</v>
      </c>
      <c r="C57" s="163"/>
      <c r="D57" s="125"/>
      <c r="E57" s="125"/>
      <c r="F57" s="163" t="s">
        <v>166</v>
      </c>
      <c r="G57" s="163"/>
      <c r="H57" s="125"/>
      <c r="I57" s="164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0"/>
      <c r="C58" s="160"/>
      <c r="D58" s="18"/>
      <c r="E58" s="18"/>
      <c r="F58" s="18"/>
      <c r="G58" s="18"/>
      <c r="H58" s="18"/>
      <c r="I58" s="161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6"/>
    </row>
    <row r="60" spans="1:15" x14ac:dyDescent="0.2">
      <c r="A60" s="16"/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6"/>
    </row>
    <row r="61" spans="1:15" x14ac:dyDescent="0.2">
      <c r="A61" s="16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6"/>
    </row>
    <row r="62" spans="1:15" x14ac:dyDescent="0.2">
      <c r="A62" s="16"/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6"/>
    </row>
    <row r="63" spans="1:15" x14ac:dyDescent="0.2">
      <c r="A63" s="16"/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6"/>
    </row>
    <row r="64" spans="1:15" x14ac:dyDescent="0.2">
      <c r="A64" s="16"/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6"/>
    </row>
    <row r="65" spans="1:14" x14ac:dyDescent="0.2">
      <c r="A65" s="16"/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6"/>
    </row>
    <row r="66" spans="1:14" x14ac:dyDescent="0.2">
      <c r="A66" s="16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6"/>
    </row>
    <row r="67" spans="1:14" x14ac:dyDescent="0.2">
      <c r="A67" s="16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6"/>
    </row>
    <row r="68" spans="1:14" x14ac:dyDescent="0.2">
      <c r="A68" s="16"/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6"/>
    </row>
    <row r="69" spans="1:14" x14ac:dyDescent="0.2">
      <c r="A69" s="16"/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6"/>
    </row>
    <row r="70" spans="1:14" x14ac:dyDescent="0.2">
      <c r="A70" s="16"/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6"/>
    </row>
    <row r="71" spans="1:14" x14ac:dyDescent="0.2">
      <c r="A71" s="16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6"/>
    </row>
    <row r="72" spans="1:14" x14ac:dyDescent="0.2">
      <c r="A72" s="16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6"/>
    </row>
    <row r="73" spans="1:14" x14ac:dyDescent="0.2">
      <c r="A73" s="16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6"/>
    </row>
    <row r="74" spans="1:14" x14ac:dyDescent="0.2">
      <c r="A74" s="16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6"/>
    </row>
    <row r="75" spans="1:14" x14ac:dyDescent="0.2">
      <c r="A75" s="16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6"/>
    </row>
    <row r="76" spans="1:14" x14ac:dyDescent="0.2">
      <c r="A76" s="16"/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6"/>
    </row>
    <row r="77" spans="1:14" x14ac:dyDescent="0.2">
      <c r="A77" s="16"/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6"/>
    </row>
    <row r="78" spans="1:14" x14ac:dyDescent="0.2">
      <c r="A78" s="16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6"/>
    </row>
    <row r="79" spans="1:14" x14ac:dyDescent="0.2">
      <c r="A79" s="16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6"/>
    </row>
    <row r="80" spans="1:14" x14ac:dyDescent="0.2">
      <c r="A80" s="16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6"/>
    </row>
    <row r="81" spans="1:14" x14ac:dyDescent="0.2">
      <c r="A81" s="16"/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6"/>
    </row>
    <row r="82" spans="1:14" x14ac:dyDescent="0.2">
      <c r="A82" s="16"/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6"/>
    </row>
    <row r="83" spans="1:14" x14ac:dyDescent="0.2">
      <c r="A83" s="16"/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6"/>
    </row>
    <row r="84" spans="1:14" x14ac:dyDescent="0.2">
      <c r="A84" s="16"/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6"/>
    </row>
    <row r="85" spans="1:14" x14ac:dyDescent="0.2">
      <c r="A85" s="16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6"/>
    </row>
    <row r="86" spans="1:14" x14ac:dyDescent="0.2">
      <c r="A86" s="16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6"/>
    </row>
    <row r="87" spans="1:14" x14ac:dyDescent="0.2">
      <c r="A87" s="16"/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6"/>
    </row>
    <row r="88" spans="1:14" x14ac:dyDescent="0.2">
      <c r="A88" s="16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6"/>
    </row>
    <row r="89" spans="1:14" x14ac:dyDescent="0.2">
      <c r="A89" s="16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6"/>
    </row>
    <row r="90" spans="1:14" x14ac:dyDescent="0.2">
      <c r="A90" s="16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6"/>
    </row>
    <row r="91" spans="1:14" x14ac:dyDescent="0.2">
      <c r="A91" s="16"/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6"/>
    </row>
    <row r="92" spans="1:14" x14ac:dyDescent="0.2">
      <c r="A92" s="16"/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6"/>
    </row>
    <row r="93" spans="1:14" x14ac:dyDescent="0.2">
      <c r="A93" s="16"/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6"/>
    </row>
    <row r="94" spans="1:14" x14ac:dyDescent="0.2">
      <c r="A94" s="16"/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6"/>
    </row>
    <row r="95" spans="1:14" x14ac:dyDescent="0.2">
      <c r="A95" s="16"/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6"/>
    </row>
    <row r="96" spans="1:14" x14ac:dyDescent="0.2">
      <c r="A96" s="16"/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6"/>
    </row>
    <row r="97" spans="1:14" x14ac:dyDescent="0.2">
      <c r="A97" s="16"/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6"/>
    </row>
    <row r="98" spans="1:14" x14ac:dyDescent="0.2">
      <c r="A98" s="16"/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6"/>
    </row>
    <row r="99" spans="1:14" x14ac:dyDescent="0.2">
      <c r="A99" s="16"/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6"/>
    </row>
    <row r="100" spans="1:14" x14ac:dyDescent="0.2">
      <c r="A100" s="16"/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6"/>
    </row>
    <row r="101" spans="1:14" x14ac:dyDescent="0.2">
      <c r="A101" s="16"/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6"/>
    </row>
    <row r="102" spans="1:14" x14ac:dyDescent="0.2">
      <c r="A102" s="16"/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6"/>
    </row>
    <row r="103" spans="1:14" x14ac:dyDescent="0.2">
      <c r="A103" s="16"/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6"/>
    </row>
    <row r="104" spans="1:14" x14ac:dyDescent="0.2">
      <c r="A104" s="16"/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6"/>
    </row>
    <row r="105" spans="1:14" x14ac:dyDescent="0.2">
      <c r="A105" s="16"/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6"/>
    </row>
    <row r="106" spans="1:14" x14ac:dyDescent="0.2">
      <c r="A106" s="16"/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6"/>
    </row>
    <row r="107" spans="1:14" x14ac:dyDescent="0.2">
      <c r="A107" s="16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6"/>
    </row>
    <row r="108" spans="1:14" x14ac:dyDescent="0.2">
      <c r="A108" s="16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6"/>
    </row>
    <row r="109" spans="1:14" x14ac:dyDescent="0.2">
      <c r="A109" s="16"/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6"/>
    </row>
    <row r="110" spans="1:14" x14ac:dyDescent="0.2">
      <c r="A110" s="16"/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6"/>
    </row>
    <row r="111" spans="1:14" x14ac:dyDescent="0.2">
      <c r="A111" s="16"/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6"/>
    </row>
    <row r="112" spans="1:14" x14ac:dyDescent="0.2">
      <c r="A112" s="16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6"/>
    </row>
    <row r="113" spans="1:14" x14ac:dyDescent="0.2">
      <c r="A113" s="16"/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6"/>
    </row>
    <row r="114" spans="1:14" x14ac:dyDescent="0.2">
      <c r="A114" s="16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6"/>
    </row>
    <row r="115" spans="1:14" x14ac:dyDescent="0.2">
      <c r="A115" s="16"/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6"/>
    </row>
    <row r="116" spans="1:14" x14ac:dyDescent="0.2">
      <c r="A116" s="16"/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6"/>
    </row>
    <row r="117" spans="1:14" x14ac:dyDescent="0.2">
      <c r="A117" s="16"/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6"/>
    </row>
    <row r="118" spans="1:14" x14ac:dyDescent="0.2">
      <c r="A118" s="16"/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6"/>
    </row>
    <row r="119" spans="1:14" x14ac:dyDescent="0.2">
      <c r="A119" s="16"/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6"/>
    </row>
    <row r="120" spans="1:14" x14ac:dyDescent="0.2">
      <c r="A120" s="16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6"/>
    </row>
    <row r="121" spans="1:14" x14ac:dyDescent="0.2">
      <c r="A121" s="16"/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6"/>
    </row>
    <row r="122" spans="1:14" x14ac:dyDescent="0.2">
      <c r="A122" s="16"/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6"/>
    </row>
    <row r="123" spans="1:14" x14ac:dyDescent="0.2">
      <c r="A123" s="16"/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6"/>
    </row>
    <row r="124" spans="1:14" x14ac:dyDescent="0.2">
      <c r="A124" s="16"/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6"/>
    </row>
    <row r="125" spans="1:14" x14ac:dyDescent="0.2">
      <c r="A125" s="16"/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6"/>
    </row>
    <row r="126" spans="1:14" x14ac:dyDescent="0.2">
      <c r="A126" s="16"/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6"/>
    </row>
    <row r="127" spans="1:14" x14ac:dyDescent="0.2">
      <c r="A127" s="16"/>
      <c r="B127" s="138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6"/>
    </row>
    <row r="128" spans="1:14" x14ac:dyDescent="0.2">
      <c r="A128" s="16"/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6"/>
    </row>
    <row r="129" spans="1:14" x14ac:dyDescent="0.2">
      <c r="A129" s="16"/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6"/>
    </row>
    <row r="130" spans="1:14" x14ac:dyDescent="0.2">
      <c r="A130" s="16"/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6"/>
    </row>
    <row r="131" spans="1:14" x14ac:dyDescent="0.2">
      <c r="A131" s="16"/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6"/>
    </row>
    <row r="132" spans="1:14" x14ac:dyDescent="0.2">
      <c r="A132" s="16"/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6"/>
    </row>
    <row r="133" spans="1:14" x14ac:dyDescent="0.2">
      <c r="A133" s="16"/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6"/>
    </row>
    <row r="134" spans="1:14" x14ac:dyDescent="0.2">
      <c r="A134" s="16"/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6"/>
    </row>
    <row r="135" spans="1:14" x14ac:dyDescent="0.2">
      <c r="A135" s="16"/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6"/>
    </row>
    <row r="136" spans="1:14" x14ac:dyDescent="0.2">
      <c r="A136" s="16"/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6"/>
    </row>
    <row r="137" spans="1:14" x14ac:dyDescent="0.2">
      <c r="A137" s="16"/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6"/>
    </row>
    <row r="138" spans="1:14" x14ac:dyDescent="0.2">
      <c r="A138" s="16"/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6"/>
    </row>
    <row r="139" spans="1:14" x14ac:dyDescent="0.2">
      <c r="A139" s="16"/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6"/>
    </row>
    <row r="140" spans="1:14" x14ac:dyDescent="0.2">
      <c r="A140" s="16"/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6"/>
    </row>
    <row r="141" spans="1:14" x14ac:dyDescent="0.2">
      <c r="A141" s="16"/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6"/>
    </row>
    <row r="142" spans="1:14" x14ac:dyDescent="0.2">
      <c r="A142" s="16"/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6"/>
    </row>
    <row r="143" spans="1:14" x14ac:dyDescent="0.2">
      <c r="A143" s="16"/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6"/>
    </row>
    <row r="144" spans="1:14" x14ac:dyDescent="0.2">
      <c r="A144" s="16"/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6"/>
    </row>
    <row r="145" spans="1:14" x14ac:dyDescent="0.2">
      <c r="A145" s="16"/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6"/>
    </row>
    <row r="146" spans="1:14" x14ac:dyDescent="0.2">
      <c r="A146" s="16"/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6"/>
    </row>
    <row r="147" spans="1:14" x14ac:dyDescent="0.2">
      <c r="A147" s="16"/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6"/>
    </row>
    <row r="148" spans="1:14" x14ac:dyDescent="0.2">
      <c r="A148" s="16"/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6"/>
    </row>
    <row r="149" spans="1:14" x14ac:dyDescent="0.2">
      <c r="A149" s="16"/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6"/>
    </row>
    <row r="150" spans="1:14" x14ac:dyDescent="0.2">
      <c r="A150" s="16"/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6"/>
    </row>
    <row r="151" spans="1:14" x14ac:dyDescent="0.2">
      <c r="A151" s="16"/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6"/>
    </row>
    <row r="152" spans="1:14" x14ac:dyDescent="0.2">
      <c r="A152" s="16"/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6"/>
    </row>
    <row r="153" spans="1:14" x14ac:dyDescent="0.2">
      <c r="A153" s="16"/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6"/>
    </row>
    <row r="154" spans="1:14" x14ac:dyDescent="0.2">
      <c r="A154" s="16"/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6"/>
    </row>
    <row r="155" spans="1:14" x14ac:dyDescent="0.2">
      <c r="A155" s="16"/>
      <c r="B155" s="138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6"/>
    </row>
    <row r="156" spans="1:14" x14ac:dyDescent="0.2">
      <c r="A156" s="16"/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6"/>
    </row>
    <row r="157" spans="1:14" x14ac:dyDescent="0.2">
      <c r="A157" s="16"/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6"/>
    </row>
    <row r="158" spans="1:14" x14ac:dyDescent="0.2">
      <c r="A158" s="16"/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6"/>
    </row>
    <row r="159" spans="1:14" x14ac:dyDescent="0.2">
      <c r="A159" s="16"/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6"/>
    </row>
    <row r="160" spans="1:14" x14ac:dyDescent="0.2">
      <c r="A160" s="16"/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6"/>
    </row>
    <row r="161" spans="1:14" x14ac:dyDescent="0.2">
      <c r="A161" s="16"/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6"/>
    </row>
    <row r="162" spans="1:14" x14ac:dyDescent="0.2">
      <c r="A162" s="16"/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6"/>
    </row>
    <row r="163" spans="1:14" x14ac:dyDescent="0.2">
      <c r="A163" s="16"/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6"/>
    </row>
    <row r="164" spans="1:14" x14ac:dyDescent="0.2">
      <c r="A164" s="16"/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6"/>
    </row>
    <row r="165" spans="1:14" x14ac:dyDescent="0.2">
      <c r="A165" s="16"/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6"/>
    </row>
    <row r="166" spans="1:14" x14ac:dyDescent="0.2">
      <c r="A166" s="16"/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6"/>
    </row>
    <row r="167" spans="1:14" x14ac:dyDescent="0.2">
      <c r="A167" s="16"/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6"/>
    </row>
    <row r="168" spans="1:14" x14ac:dyDescent="0.2">
      <c r="A168" s="16"/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6"/>
    </row>
    <row r="169" spans="1:14" x14ac:dyDescent="0.2">
      <c r="A169" s="16"/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6"/>
    </row>
    <row r="170" spans="1:14" x14ac:dyDescent="0.2">
      <c r="A170" s="16"/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6"/>
    </row>
    <row r="171" spans="1:14" x14ac:dyDescent="0.2">
      <c r="A171" s="16"/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6"/>
    </row>
    <row r="172" spans="1:14" x14ac:dyDescent="0.2">
      <c r="A172" s="16"/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6"/>
    </row>
    <row r="173" spans="1:14" x14ac:dyDescent="0.2">
      <c r="A173" s="16"/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6"/>
    </row>
    <row r="174" spans="1:14" x14ac:dyDescent="0.2">
      <c r="A174" s="16"/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6"/>
    </row>
    <row r="175" spans="1:14" x14ac:dyDescent="0.2">
      <c r="A175" s="16"/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6"/>
    </row>
    <row r="176" spans="1:14" x14ac:dyDescent="0.2">
      <c r="A176" s="16"/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6"/>
    </row>
    <row r="177" spans="1:14" x14ac:dyDescent="0.2">
      <c r="A177" s="16"/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6"/>
    </row>
    <row r="178" spans="1:14" x14ac:dyDescent="0.2">
      <c r="A178" s="16"/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6"/>
    </row>
    <row r="179" spans="1:14" x14ac:dyDescent="0.2">
      <c r="A179" s="16"/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6"/>
    </row>
    <row r="180" spans="1:14" x14ac:dyDescent="0.2">
      <c r="A180" s="16"/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6"/>
    </row>
    <row r="181" spans="1:14" x14ac:dyDescent="0.2">
      <c r="A181" s="16"/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6"/>
    </row>
    <row r="182" spans="1:14" x14ac:dyDescent="0.2">
      <c r="A182" s="16"/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6"/>
    </row>
    <row r="183" spans="1:14" x14ac:dyDescent="0.2">
      <c r="A183" s="16"/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6"/>
    </row>
    <row r="184" spans="1:14" x14ac:dyDescent="0.2">
      <c r="A184" s="16"/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6"/>
    </row>
    <row r="185" spans="1:14" x14ac:dyDescent="0.2">
      <c r="A185" s="16"/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6"/>
    </row>
    <row r="186" spans="1:14" x14ac:dyDescent="0.2">
      <c r="A186" s="16"/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6"/>
    </row>
    <row r="187" spans="1:14" x14ac:dyDescent="0.2">
      <c r="A187" s="16"/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6"/>
    </row>
    <row r="188" spans="1:14" x14ac:dyDescent="0.2">
      <c r="A188" s="16"/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6"/>
    </row>
    <row r="189" spans="1:14" x14ac:dyDescent="0.2">
      <c r="A189" s="16"/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6"/>
    </row>
    <row r="190" spans="1:14" x14ac:dyDescent="0.2">
      <c r="A190" s="16"/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6"/>
    </row>
    <row r="191" spans="1:14" x14ac:dyDescent="0.2">
      <c r="A191" s="16"/>
      <c r="B191" s="138"/>
      <c r="C191" s="138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6"/>
    </row>
    <row r="192" spans="1:14" x14ac:dyDescent="0.2">
      <c r="A192" s="16"/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6"/>
    </row>
    <row r="193" spans="1:14" x14ac:dyDescent="0.2">
      <c r="A193" s="16"/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6"/>
    </row>
    <row r="194" spans="1:14" x14ac:dyDescent="0.2">
      <c r="A194" s="16"/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6"/>
    </row>
    <row r="195" spans="1:14" x14ac:dyDescent="0.2">
      <c r="A195" s="16"/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6"/>
    </row>
    <row r="196" spans="1:14" x14ac:dyDescent="0.2">
      <c r="A196" s="16"/>
      <c r="B196" s="138"/>
      <c r="C196" s="138"/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6"/>
    </row>
    <row r="197" spans="1:14" x14ac:dyDescent="0.2">
      <c r="A197" s="16"/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6"/>
    </row>
    <row r="198" spans="1:14" x14ac:dyDescent="0.2">
      <c r="A198" s="16"/>
      <c r="B198" s="138"/>
      <c r="C198" s="138"/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6"/>
    </row>
    <row r="199" spans="1:14" x14ac:dyDescent="0.2">
      <c r="A199" s="16"/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6"/>
    </row>
    <row r="200" spans="1:14" x14ac:dyDescent="0.2">
      <c r="A200" s="16"/>
      <c r="B200" s="138"/>
      <c r="C200" s="138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6"/>
    </row>
    <row r="201" spans="1:14" x14ac:dyDescent="0.2">
      <c r="A201" s="16"/>
      <c r="B201" s="138"/>
      <c r="C201" s="138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6"/>
    </row>
    <row r="202" spans="1:14" x14ac:dyDescent="0.2">
      <c r="A202" s="16"/>
      <c r="B202" s="138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6"/>
    </row>
    <row r="203" spans="1:14" x14ac:dyDescent="0.2">
      <c r="A203" s="16"/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6"/>
    </row>
    <row r="204" spans="1:14" x14ac:dyDescent="0.2">
      <c r="A204" s="16"/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6"/>
    </row>
    <row r="205" spans="1:14" x14ac:dyDescent="0.2">
      <c r="A205" s="16"/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6"/>
    </row>
    <row r="206" spans="1:14" x14ac:dyDescent="0.2">
      <c r="A206" s="16"/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6"/>
    </row>
    <row r="207" spans="1:14" x14ac:dyDescent="0.2">
      <c r="A207" s="16"/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6"/>
    </row>
    <row r="208" spans="1:14" x14ac:dyDescent="0.2">
      <c r="A208" s="16"/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6"/>
    </row>
    <row r="209" spans="1:14" x14ac:dyDescent="0.2">
      <c r="A209" s="16"/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6"/>
    </row>
    <row r="210" spans="1:14" x14ac:dyDescent="0.2">
      <c r="A210" s="16"/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6"/>
    </row>
    <row r="211" spans="1:14" x14ac:dyDescent="0.2">
      <c r="A211" s="16"/>
      <c r="B211" s="138"/>
      <c r="C211" s="138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6"/>
    </row>
    <row r="212" spans="1:14" x14ac:dyDescent="0.2">
      <c r="A212" s="16"/>
      <c r="B212" s="138"/>
      <c r="C212" s="138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6"/>
    </row>
    <row r="213" spans="1:14" x14ac:dyDescent="0.2">
      <c r="A213" s="16"/>
      <c r="B213" s="138"/>
      <c r="C213" s="138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6"/>
    </row>
    <row r="214" spans="1:14" x14ac:dyDescent="0.2">
      <c r="A214" s="16"/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6"/>
    </row>
    <row r="215" spans="1:14" x14ac:dyDescent="0.2">
      <c r="A215" s="16"/>
      <c r="B215" s="138"/>
      <c r="C215" s="138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6"/>
    </row>
    <row r="216" spans="1:14" x14ac:dyDescent="0.2">
      <c r="A216" s="16"/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6"/>
    </row>
    <row r="217" spans="1:14" x14ac:dyDescent="0.2">
      <c r="A217" s="16"/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6"/>
    </row>
    <row r="218" spans="1:14" x14ac:dyDescent="0.2">
      <c r="A218" s="16"/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6"/>
    </row>
    <row r="219" spans="1:14" x14ac:dyDescent="0.2">
      <c r="A219" s="16"/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6" zoomScale="150" zoomScaleNormal="150" workbookViewId="0">
      <selection activeCell="D49" sqref="D49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Chunamon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1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94C038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1"/>
    </row>
    <row r="8" spans="1:15" ht="16.5" thickBot="1" x14ac:dyDescent="0.3">
      <c r="A8" s="14"/>
      <c r="B8" s="126" t="s">
        <v>76</v>
      </c>
      <c r="C8" s="127"/>
      <c r="D8" s="127"/>
      <c r="E8" s="134" t="str">
        <f>ENTRY!C3</f>
        <v>2018-65</v>
      </c>
      <c r="F8" s="127"/>
      <c r="G8" s="127"/>
      <c r="H8" s="50"/>
      <c r="I8" s="126" t="s">
        <v>169</v>
      </c>
      <c r="J8" s="127"/>
      <c r="K8" s="127"/>
      <c r="L8" s="134" t="str">
        <f>ENTRY!L3</f>
        <v>NE, TJ</v>
      </c>
      <c r="M8" s="127"/>
      <c r="N8" s="127"/>
      <c r="O8" s="141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21.3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1"/>
    </row>
    <row r="10" spans="1:15" ht="16.5" thickBot="1" x14ac:dyDescent="0.3">
      <c r="A10" s="14"/>
      <c r="B10" s="126" t="s">
        <v>170</v>
      </c>
      <c r="C10" s="127"/>
      <c r="D10" s="127"/>
      <c r="E10" s="177" t="str">
        <f>ENTRY!F3</f>
        <v>11-19-19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1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5" t="str">
        <f>ENTRY!G3</f>
        <v>56°34'01.1"</v>
      </c>
      <c r="F11" s="133" t="s">
        <v>83</v>
      </c>
      <c r="G11" s="135" t="str">
        <f>ENTRY!H3</f>
        <v>124°49'20.1"</v>
      </c>
      <c r="H11" s="50"/>
      <c r="I11" s="129" t="s">
        <v>85</v>
      </c>
      <c r="J11" s="127"/>
      <c r="K11" s="127"/>
      <c r="L11" s="134">
        <f>ENTRY!E3</f>
        <v>2130</v>
      </c>
      <c r="M11" s="127"/>
      <c r="N11" s="127"/>
      <c r="O11" s="141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7" t="s">
        <v>212</v>
      </c>
      <c r="F16" s="137"/>
      <c r="G16" s="137"/>
      <c r="H16" s="52" t="s">
        <v>174</v>
      </c>
      <c r="I16" s="50"/>
      <c r="J16" s="98" t="s">
        <v>215</v>
      </c>
      <c r="K16" s="50"/>
      <c r="L16" s="52" t="s">
        <v>175</v>
      </c>
      <c r="M16" s="137" t="s">
        <v>228</v>
      </c>
      <c r="N16" s="50"/>
      <c r="O16" s="15"/>
    </row>
    <row r="17" spans="1:15" x14ac:dyDescent="0.2">
      <c r="A17" s="14"/>
      <c r="B17" s="50"/>
      <c r="C17" s="50"/>
      <c r="D17" s="50"/>
      <c r="E17" s="137"/>
      <c r="F17" s="137"/>
      <c r="G17" s="137"/>
      <c r="H17" s="52"/>
      <c r="I17" s="50"/>
      <c r="J17" s="50"/>
      <c r="K17" s="137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7" t="s">
        <v>213</v>
      </c>
      <c r="F18" s="137"/>
      <c r="G18" s="137"/>
      <c r="H18" s="52" t="s">
        <v>177</v>
      </c>
      <c r="I18" s="50"/>
      <c r="J18" s="98" t="s">
        <v>216</v>
      </c>
      <c r="K18" s="137"/>
      <c r="L18" s="52" t="s">
        <v>178</v>
      </c>
      <c r="M18" s="137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7"/>
      <c r="F19" s="137"/>
      <c r="G19" s="137"/>
      <c r="H19" s="50"/>
      <c r="I19" s="50"/>
      <c r="J19" s="137"/>
      <c r="K19" s="137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91" t="s">
        <v>214</v>
      </c>
      <c r="G20" s="98"/>
      <c r="H20" s="52" t="s">
        <v>180</v>
      </c>
      <c r="I20" s="50"/>
      <c r="J20" s="98" t="s">
        <v>218</v>
      </c>
      <c r="K20" s="50"/>
      <c r="L20" s="52" t="s">
        <v>181</v>
      </c>
      <c r="M20" s="50"/>
      <c r="N20" s="192" t="s">
        <v>227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219</v>
      </c>
      <c r="F24" s="50"/>
      <c r="G24" s="50"/>
      <c r="H24" s="52" t="s">
        <v>184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7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222</v>
      </c>
      <c r="G30" s="50"/>
      <c r="H30" s="50"/>
      <c r="I30" s="52" t="s">
        <v>188</v>
      </c>
      <c r="J30" s="50"/>
      <c r="K30" s="50"/>
      <c r="L30" s="138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7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222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7"/>
      <c r="G34" s="50"/>
      <c r="H34" s="50"/>
      <c r="I34" s="52" t="s">
        <v>192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7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4" t="s">
        <v>194</v>
      </c>
      <c r="C38" s="131"/>
      <c r="D38" s="131"/>
      <c r="E38" s="175" t="s">
        <v>224</v>
      </c>
      <c r="F38" s="176"/>
      <c r="G38" s="131"/>
      <c r="H38" s="50"/>
      <c r="I38" s="155" t="s">
        <v>195</v>
      </c>
      <c r="J38" s="50"/>
      <c r="K38" s="50"/>
      <c r="L38" s="137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3" t="s">
        <v>226</v>
      </c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5"/>
    </row>
    <row r="41" spans="1:15" x14ac:dyDescent="0.2">
      <c r="A41" s="76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5"/>
    </row>
    <row r="42" spans="1:15" ht="26.25" customHeight="1" x14ac:dyDescent="0.2">
      <c r="A42" s="76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5"/>
    </row>
    <row r="43" spans="1:15" x14ac:dyDescent="0.2">
      <c r="A43" s="76"/>
      <c r="B43" s="98"/>
      <c r="C43" s="137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7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7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7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7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7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7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7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7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7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7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7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7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6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2020-01-19T02:09:44Z</dcterms:modified>
</cp:coreProperties>
</file>